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3820"/>
  <bookViews>
    <workbookView xWindow="30" yWindow="-330" windowWidth="15120" windowHeight="9285"/>
  </bookViews>
  <sheets>
    <sheet name="Overall Summary" sheetId="1" r:id="rId1"/>
    <sheet name="Detailed Data" sheetId="3" r:id="rId2"/>
  </sheets>
  <definedNames>
    <definedName name="_xlnm.Print_Titles" localSheetId="1">'Detailed Data'!$4:$5</definedName>
    <definedName name="_xlnm.Print_Titles" localSheetId="0">'Overall Summary'!$4:$5</definedName>
  </definedNames>
  <calcPr calcId="125725"/>
  <webPublishing codePage="1252"/>
</workbook>
</file>

<file path=xl/calcChain.xml><?xml version="1.0" encoding="utf-8"?>
<calcChain xmlns="http://schemas.openxmlformats.org/spreadsheetml/2006/main">
  <c r="N31" i="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N6"/>
  <c r="M6"/>
  <c r="J32" i="3"/>
  <c r="E32"/>
  <c r="D32"/>
  <c r="C32"/>
  <c r="H31"/>
  <c r="G31"/>
  <c r="I31" s="1"/>
  <c r="F31"/>
  <c r="H30"/>
  <c r="G30"/>
  <c r="F30"/>
  <c r="H29"/>
  <c r="G29"/>
  <c r="I29" s="1"/>
  <c r="F29"/>
  <c r="H28"/>
  <c r="G28"/>
  <c r="F28"/>
  <c r="H27"/>
  <c r="G27"/>
  <c r="F27"/>
  <c r="H26"/>
  <c r="G26"/>
  <c r="F26"/>
  <c r="H25"/>
  <c r="G25"/>
  <c r="I25" s="1"/>
  <c r="F25"/>
  <c r="H24"/>
  <c r="G24"/>
  <c r="F24"/>
  <c r="H23"/>
  <c r="G23"/>
  <c r="I23" s="1"/>
  <c r="F23"/>
  <c r="H22"/>
  <c r="G22"/>
  <c r="F22"/>
  <c r="H21"/>
  <c r="G21"/>
  <c r="I21" s="1"/>
  <c r="F21"/>
  <c r="H20"/>
  <c r="G20"/>
  <c r="F20"/>
  <c r="H19"/>
  <c r="G19"/>
  <c r="I19" s="1"/>
  <c r="F19"/>
  <c r="H18"/>
  <c r="G18"/>
  <c r="F18"/>
  <c r="H17"/>
  <c r="G17"/>
  <c r="I17" s="1"/>
  <c r="F17"/>
  <c r="H16"/>
  <c r="G16"/>
  <c r="F16"/>
  <c r="H15"/>
  <c r="G15"/>
  <c r="I15" s="1"/>
  <c r="F15"/>
  <c r="H14"/>
  <c r="G14"/>
  <c r="F14"/>
  <c r="H13"/>
  <c r="G13"/>
  <c r="I13" s="1"/>
  <c r="F13"/>
  <c r="H12"/>
  <c r="G12"/>
  <c r="F12"/>
  <c r="H11"/>
  <c r="G11"/>
  <c r="I11" s="1"/>
  <c r="F11"/>
  <c r="H10"/>
  <c r="G10"/>
  <c r="F10"/>
  <c r="H9"/>
  <c r="G9"/>
  <c r="I9" s="1"/>
  <c r="F9"/>
  <c r="H8"/>
  <c r="G8"/>
  <c r="F8"/>
  <c r="H7"/>
  <c r="G7"/>
  <c r="I7" s="1"/>
  <c r="F7"/>
  <c r="H6"/>
  <c r="H32" s="1"/>
  <c r="G6"/>
  <c r="F6"/>
  <c r="F32" s="1"/>
  <c r="C32" i="1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L6"/>
  <c r="K6"/>
  <c r="J6"/>
  <c r="I6"/>
  <c r="E32"/>
  <c r="G32"/>
  <c r="L32" s="1"/>
  <c r="F32"/>
  <c r="D32"/>
  <c r="I32" s="1"/>
  <c r="I28" i="3" l="1"/>
  <c r="I30"/>
  <c r="G32"/>
  <c r="I12"/>
  <c r="M32" i="1"/>
  <c r="N32"/>
  <c r="I8" i="3"/>
  <c r="I10"/>
  <c r="I14"/>
  <c r="I16"/>
  <c r="I18"/>
  <c r="I20"/>
  <c r="I22"/>
  <c r="I24"/>
  <c r="I26"/>
  <c r="I27"/>
  <c r="I6"/>
  <c r="K32" i="1"/>
  <c r="J32"/>
  <c r="I32" i="3" l="1"/>
</calcChain>
</file>

<file path=xl/sharedStrings.xml><?xml version="1.0" encoding="utf-8"?>
<sst xmlns="http://schemas.openxmlformats.org/spreadsheetml/2006/main" count="138" uniqueCount="83">
  <si>
    <t>CLS</t>
  </si>
  <si>
    <t>CLINICAL SCIENCES</t>
  </si>
  <si>
    <t>EN</t>
  </si>
  <si>
    <t>ENGLISH</t>
  </si>
  <si>
    <t>PE</t>
  </si>
  <si>
    <t>HEALTH/PHY ED/REC/NUTRITION</t>
  </si>
  <si>
    <t>CAPS</t>
  </si>
  <si>
    <t>COMMUN/PERFORMANCE STUDIES</t>
  </si>
  <si>
    <t>BUS</t>
  </si>
  <si>
    <t>CISLER COLLEGE OF BUSINESS</t>
  </si>
  <si>
    <t>PY</t>
  </si>
  <si>
    <t>PSYCHOLOGY</t>
  </si>
  <si>
    <t>MA</t>
  </si>
  <si>
    <t>MATH AND COMPUTER SCIENCE</t>
  </si>
  <si>
    <t>NE</t>
  </si>
  <si>
    <t>NURSING</t>
  </si>
  <si>
    <t>ED</t>
  </si>
  <si>
    <t>EDUCATION</t>
  </si>
  <si>
    <t>CH</t>
  </si>
  <si>
    <t>CHEMISTRY</t>
  </si>
  <si>
    <t>CJ</t>
  </si>
  <si>
    <t>CRIMINAL JUSTICE</t>
  </si>
  <si>
    <t>BI</t>
  </si>
  <si>
    <t>BIOLOGY</t>
  </si>
  <si>
    <t>SO</t>
  </si>
  <si>
    <t>SOCIOLOGY</t>
  </si>
  <si>
    <t>GC</t>
  </si>
  <si>
    <t>GEOGRAPHY</t>
  </si>
  <si>
    <t>LG</t>
  </si>
  <si>
    <t>MODERN LANGUAGES AND LIT</t>
  </si>
  <si>
    <t>TOS</t>
  </si>
  <si>
    <t>TECH/OCCUPATIONAL STUDIES</t>
  </si>
  <si>
    <t>AD</t>
  </si>
  <si>
    <t>ART AND DESIGN</t>
  </si>
  <si>
    <t>ENGT</t>
  </si>
  <si>
    <t>ENGINEERING TECHNOLOGY</t>
  </si>
  <si>
    <t>PN</t>
  </si>
  <si>
    <t>PRACTICAL NURSING</t>
  </si>
  <si>
    <t>SW</t>
  </si>
  <si>
    <t>SOCIAL WORK</t>
  </si>
  <si>
    <t>HS</t>
  </si>
  <si>
    <t>HISTORY</t>
  </si>
  <si>
    <t>MU</t>
  </si>
  <si>
    <t>MUSIC</t>
  </si>
  <si>
    <t>PS</t>
  </si>
  <si>
    <t>POLITICAL SCIENCE</t>
  </si>
  <si>
    <t>PH</t>
  </si>
  <si>
    <t>PHYSICS</t>
  </si>
  <si>
    <t>PL</t>
  </si>
  <si>
    <t>PHILOSOPHY</t>
  </si>
  <si>
    <t>EC</t>
  </si>
  <si>
    <t>ECONOMICS</t>
  </si>
  <si>
    <t>DEPARTMENT DESCRIPTION</t>
  </si>
  <si>
    <t>FAC DEPT</t>
  </si>
  <si>
    <t>AVERAGE COMPENSATION</t>
  </si>
  <si>
    <t xml:space="preserve">Academic Year 2009-10 </t>
  </si>
  <si>
    <t>Total of all Departments</t>
  </si>
  <si>
    <t>Graduate SCH</t>
  </si>
  <si>
    <t>Undergraduate SCH</t>
  </si>
  <si>
    <t>Revenue total for UG SCH</t>
  </si>
  <si>
    <t>Revenue total for GR SCH</t>
  </si>
  <si>
    <t>Total Revenue Generated</t>
  </si>
  <si>
    <t>Ratio of Revenue per FTETF</t>
  </si>
  <si>
    <t>SCH per FTETF</t>
  </si>
  <si>
    <t>Ratios of:</t>
  </si>
  <si>
    <t xml:space="preserve"> @$198</t>
  </si>
  <si>
    <t>@ $262</t>
  </si>
  <si>
    <t>Annual Student Credit Hours</t>
  </si>
  <si>
    <t>Total Instructional Compensation</t>
  </si>
  <si>
    <t>F-T Equivalent Teaching Faculty</t>
  </si>
  <si>
    <t>Majors per FTETF</t>
  </si>
  <si>
    <t>Compensation  per FTETF</t>
  </si>
  <si>
    <t>Total Revenue</t>
  </si>
  <si>
    <t>Total SCH</t>
  </si>
  <si>
    <t>Fall 2009 1st  Major Counts</t>
  </si>
  <si>
    <t>Productivity and Cost Summary Analyses by Department</t>
  </si>
  <si>
    <t>2009-10</t>
  </si>
  <si>
    <t>Detail Indicators of Departmental Productivity and Cost</t>
  </si>
  <si>
    <t>Produvtivity and Cost Summary Analyses.xls</t>
  </si>
  <si>
    <t>IR/PBD 9-17-10</t>
  </si>
  <si>
    <t>1st Major Counts</t>
  </si>
  <si>
    <t>Compensation per SCH</t>
  </si>
  <si>
    <t>Revenue per SCH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</si>
</sst>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&quot;$&quot;#,##0.00"/>
  </numFmts>
  <fonts count="7">
    <font>
      <sz val="10"/>
      <color theme="1"/>
      <name val="Tahoma"/>
      <family val="2"/>
    </font>
    <font>
      <sz val="8"/>
      <color theme="1"/>
      <name val="Andale WT"/>
      <family val="2"/>
    </font>
    <font>
      <sz val="14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Andale WT"/>
      <family val="2"/>
    </font>
    <font>
      <sz val="10"/>
      <color theme="1"/>
      <name val="Andale WT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thick">
        <color rgb="FFCCCCCC"/>
      </top>
      <bottom style="medium">
        <color rgb="FFCCCCCC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 style="thick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thick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medium">
        <color rgb="FFCCCCCC"/>
      </left>
      <right style="medium">
        <color theme="0" tint="-0.24994659260841701"/>
      </right>
      <top style="medium">
        <color rgb="FFCCCCCC"/>
      </top>
      <bottom style="medium">
        <color theme="0" tint="-0.24994659260841701"/>
      </bottom>
      <diagonal/>
    </border>
    <border>
      <left style="medium">
        <color rgb="FFCCCCCC"/>
      </left>
      <right style="medium">
        <color theme="0" tint="-0.24994659260841701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vertical="top"/>
    </xf>
    <xf numFmtId="39" fontId="1" fillId="0" borderId="1" xfId="0" applyNumberFormat="1" applyFont="1" applyBorder="1" applyAlignment="1">
      <alignment horizontal="right" vertical="top"/>
    </xf>
    <xf numFmtId="39" fontId="0" fillId="0" borderId="0" xfId="0" applyNumberFormat="1"/>
    <xf numFmtId="0" fontId="1" fillId="2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vertical="top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0" xfId="0" applyAlignment="1">
      <alignment horizontal="centerContinuous"/>
    </xf>
    <xf numFmtId="0" fontId="1" fillId="0" borderId="0" xfId="0" applyFont="1" applyFill="1" applyBorder="1" applyAlignment="1">
      <alignment vertical="top"/>
    </xf>
    <xf numFmtId="0" fontId="1" fillId="0" borderId="5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quotePrefix="1"/>
    <xf numFmtId="39" fontId="1" fillId="0" borderId="0" xfId="0" applyNumberFormat="1" applyFont="1" applyBorder="1" applyAlignment="1">
      <alignment horizontal="right" vertical="top"/>
    </xf>
    <xf numFmtId="164" fontId="0" fillId="0" borderId="0" xfId="0" applyNumberFormat="1"/>
    <xf numFmtId="39" fontId="3" fillId="0" borderId="0" xfId="0" applyNumberFormat="1" applyFont="1"/>
    <xf numFmtId="39" fontId="4" fillId="0" borderId="0" xfId="0" applyNumberFormat="1" applyFont="1"/>
    <xf numFmtId="3" fontId="0" fillId="0" borderId="0" xfId="0" applyNumberFormat="1"/>
    <xf numFmtId="0" fontId="1" fillId="0" borderId="6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37" fontId="0" fillId="0" borderId="0" xfId="0" applyNumberFormat="1"/>
    <xf numFmtId="37" fontId="4" fillId="0" borderId="0" xfId="0" applyNumberFormat="1" applyFont="1"/>
    <xf numFmtId="0" fontId="2" fillId="0" borderId="0" xfId="0" applyFont="1" applyAlignment="1">
      <alignment horizontal="centerContinuous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/>
    <xf numFmtId="37" fontId="4" fillId="0" borderId="0" xfId="0" applyNumberFormat="1" applyFont="1" applyAlignment="1">
      <alignment horizontal="right"/>
    </xf>
    <xf numFmtId="164" fontId="1" fillId="0" borderId="7" xfId="0" applyNumberFormat="1" applyFont="1" applyBorder="1" applyAlignment="1">
      <alignment vertical="top"/>
    </xf>
    <xf numFmtId="164" fontId="1" fillId="0" borderId="8" xfId="0" applyNumberFormat="1" applyFont="1" applyBorder="1" applyAlignment="1">
      <alignment vertical="top"/>
    </xf>
    <xf numFmtId="39" fontId="1" fillId="0" borderId="9" xfId="0" applyNumberFormat="1" applyFont="1" applyBorder="1" applyAlignment="1">
      <alignment horizontal="right" vertical="top"/>
    </xf>
    <xf numFmtId="39" fontId="1" fillId="0" borderId="10" xfId="0" applyNumberFormat="1" applyFont="1" applyBorder="1" applyAlignment="1">
      <alignment horizontal="right" vertical="top"/>
    </xf>
    <xf numFmtId="39" fontId="1" fillId="0" borderId="11" xfId="0" applyNumberFormat="1" applyFont="1" applyFill="1" applyBorder="1" applyAlignment="1">
      <alignment horizontal="right" vertical="top"/>
    </xf>
    <xf numFmtId="39" fontId="0" fillId="0" borderId="10" xfId="0" applyNumberFormat="1" applyBorder="1"/>
    <xf numFmtId="37" fontId="4" fillId="0" borderId="12" xfId="0" applyNumberFormat="1" applyFont="1" applyBorder="1" applyAlignment="1">
      <alignment horizontal="right"/>
    </xf>
    <xf numFmtId="0" fontId="0" fillId="0" borderId="12" xfId="0" applyBorder="1"/>
    <xf numFmtId="0" fontId="0" fillId="0" borderId="13" xfId="0" applyBorder="1"/>
    <xf numFmtId="37" fontId="1" fillId="0" borderId="1" xfId="0" applyNumberFormat="1" applyFont="1" applyBorder="1" applyAlignment="1">
      <alignment horizontal="right" vertical="top"/>
    </xf>
    <xf numFmtId="37" fontId="0" fillId="0" borderId="1" xfId="0" applyNumberFormat="1" applyBorder="1"/>
    <xf numFmtId="165" fontId="4" fillId="0" borderId="0" xfId="0" applyNumberFormat="1" applyFont="1"/>
    <xf numFmtId="166" fontId="4" fillId="0" borderId="0" xfId="0" applyNumberFormat="1" applyFont="1"/>
    <xf numFmtId="0" fontId="5" fillId="0" borderId="0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164" fontId="1" fillId="0" borderId="15" xfId="0" applyNumberFormat="1" applyFont="1" applyFill="1" applyBorder="1" applyAlignment="1">
      <alignment vertical="top"/>
    </xf>
    <xf numFmtId="164" fontId="0" fillId="0" borderId="14" xfId="0" applyNumberFormat="1" applyBorder="1"/>
    <xf numFmtId="164" fontId="3" fillId="0" borderId="15" xfId="0" applyNumberFormat="1" applyFont="1" applyBorder="1"/>
    <xf numFmtId="0" fontId="6" fillId="0" borderId="15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39" fontId="4" fillId="0" borderId="10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workbookViewId="0">
      <selection activeCell="A36" sqref="A36"/>
    </sheetView>
  </sheetViews>
  <sheetFormatPr defaultRowHeight="12.75" customHeight="1"/>
  <cols>
    <col min="1" max="1" width="5.85546875" customWidth="1"/>
    <col min="2" max="2" width="20.5703125" customWidth="1"/>
    <col min="3" max="3" width="12.5703125" customWidth="1"/>
    <col min="4" max="4" width="9.5703125" customWidth="1"/>
    <col min="5" max="5" width="8.5703125" customWidth="1"/>
    <col min="6" max="6" width="13.28515625" customWidth="1"/>
    <col min="7" max="7" width="11.140625" customWidth="1"/>
    <col min="8" max="8" width="3.85546875" customWidth="1"/>
    <col min="9" max="9" width="9.85546875" customWidth="1"/>
    <col min="10" max="10" width="8.42578125" customWidth="1"/>
    <col min="11" max="11" width="11.42578125" customWidth="1"/>
    <col min="12" max="12" width="12.140625" customWidth="1"/>
    <col min="13" max="13" width="10.7109375" customWidth="1"/>
  </cols>
  <sheetData>
    <row r="1" spans="1:15" ht="15.75" customHeight="1">
      <c r="A1" s="11"/>
      <c r="B1" s="22" t="s">
        <v>75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1:15" ht="18.75" customHeight="1">
      <c r="A2" s="11"/>
      <c r="B2" s="22" t="s">
        <v>76</v>
      </c>
      <c r="C2" s="8"/>
      <c r="D2" s="8"/>
      <c r="E2" s="8"/>
      <c r="F2" s="8"/>
      <c r="G2" s="8"/>
      <c r="H2" s="8"/>
      <c r="I2" s="8"/>
      <c r="J2" s="8"/>
      <c r="K2" s="8"/>
      <c r="L2" s="8"/>
    </row>
    <row r="4" spans="1:15" ht="12.75" customHeight="1" thickBot="1">
      <c r="I4" s="8" t="s">
        <v>64</v>
      </c>
      <c r="J4" s="8"/>
      <c r="K4" s="8"/>
      <c r="L4" s="8"/>
      <c r="M4" s="8"/>
      <c r="N4" s="8"/>
    </row>
    <row r="5" spans="1:15" ht="25.5" customHeight="1" thickBot="1">
      <c r="A5" s="4" t="s">
        <v>53</v>
      </c>
      <c r="B5" s="4" t="s">
        <v>52</v>
      </c>
      <c r="C5" s="7" t="s">
        <v>69</v>
      </c>
      <c r="D5" s="7" t="s">
        <v>67</v>
      </c>
      <c r="E5" s="4" t="s">
        <v>74</v>
      </c>
      <c r="F5" s="4" t="s">
        <v>68</v>
      </c>
      <c r="G5" s="4" t="s">
        <v>61</v>
      </c>
      <c r="H5" s="10"/>
      <c r="I5" s="7" t="s">
        <v>63</v>
      </c>
      <c r="J5" s="7" t="s">
        <v>70</v>
      </c>
      <c r="K5" s="7" t="s">
        <v>71</v>
      </c>
      <c r="L5" s="7" t="s">
        <v>62</v>
      </c>
      <c r="M5" s="7" t="s">
        <v>81</v>
      </c>
      <c r="N5" s="7" t="s">
        <v>82</v>
      </c>
      <c r="O5" s="23"/>
    </row>
    <row r="6" spans="1:15" ht="12.75" customHeight="1" thickTop="1" thickBot="1">
      <c r="A6" s="5" t="s">
        <v>32</v>
      </c>
      <c r="B6" s="5" t="s">
        <v>33</v>
      </c>
      <c r="C6" s="5">
        <v>23.784799999999997</v>
      </c>
      <c r="D6" s="26">
        <v>15007.5</v>
      </c>
      <c r="E6" s="33">
        <v>793</v>
      </c>
      <c r="F6" s="28">
        <v>1940115.5</v>
      </c>
      <c r="G6" s="35">
        <v>2971485</v>
      </c>
      <c r="I6" s="39">
        <f>D6/C6</f>
        <v>630.97019945511431</v>
      </c>
      <c r="J6" s="37">
        <f>E6/C6</f>
        <v>33.340620900743339</v>
      </c>
      <c r="K6" s="38">
        <f>F6/C6</f>
        <v>81569.552823652091</v>
      </c>
      <c r="L6" s="38">
        <f>G6/C6</f>
        <v>124932.09949211263</v>
      </c>
      <c r="M6" s="47">
        <f>F6/D6</f>
        <v>129.27639513576545</v>
      </c>
      <c r="N6" s="47">
        <f>G6/D6</f>
        <v>198</v>
      </c>
    </row>
    <row r="7" spans="1:15" ht="12.75" customHeight="1" thickBot="1">
      <c r="A7" s="1" t="s">
        <v>22</v>
      </c>
      <c r="B7" s="1" t="s">
        <v>23</v>
      </c>
      <c r="C7" s="1">
        <v>22.912599999999998</v>
      </c>
      <c r="D7" s="27">
        <v>15620</v>
      </c>
      <c r="E7" s="33">
        <v>530</v>
      </c>
      <c r="F7" s="29">
        <v>1907412.3</v>
      </c>
      <c r="G7" s="35">
        <v>3111000</v>
      </c>
      <c r="I7" s="39">
        <f t="shared" ref="I7:I32" si="0">D7/C7</f>
        <v>681.72097448565421</v>
      </c>
      <c r="J7" s="37">
        <f t="shared" ref="J7:J32" si="1">E7/C7</f>
        <v>23.131377495351906</v>
      </c>
      <c r="K7" s="38">
        <f t="shared" ref="K7:K32" si="2">F7/C7</f>
        <v>83247.309340712105</v>
      </c>
      <c r="L7" s="38">
        <f t="shared" ref="L7:L32" si="3">G7/C7</f>
        <v>135776.8214868675</v>
      </c>
      <c r="M7" s="47">
        <f t="shared" ref="M7:M32" si="4">F7/D7</f>
        <v>122.11346350832267</v>
      </c>
      <c r="N7" s="47">
        <f t="shared" ref="N7:N32" si="5">G7/D7</f>
        <v>199.16773367477592</v>
      </c>
    </row>
    <row r="8" spans="1:15" ht="12.75" customHeight="1" thickBot="1">
      <c r="A8" s="1" t="s">
        <v>8</v>
      </c>
      <c r="B8" s="1" t="s">
        <v>9</v>
      </c>
      <c r="C8" s="1">
        <v>33.122599999999998</v>
      </c>
      <c r="D8" s="27">
        <v>20802</v>
      </c>
      <c r="E8" s="33">
        <v>819</v>
      </c>
      <c r="F8" s="29">
        <v>4251808.29</v>
      </c>
      <c r="G8" s="35">
        <v>4118796</v>
      </c>
      <c r="I8" s="39">
        <f t="shared" si="0"/>
        <v>628.03040824089896</v>
      </c>
      <c r="J8" s="37">
        <f t="shared" si="1"/>
        <v>24.726319793736</v>
      </c>
      <c r="K8" s="38">
        <f t="shared" si="2"/>
        <v>128365.77714309868</v>
      </c>
      <c r="L8" s="38">
        <f t="shared" si="3"/>
        <v>124350.020831698</v>
      </c>
      <c r="M8" s="47">
        <f t="shared" si="4"/>
        <v>204.39420680703779</v>
      </c>
      <c r="N8" s="47">
        <f t="shared" si="5"/>
        <v>198</v>
      </c>
    </row>
    <row r="9" spans="1:15" ht="12.75" customHeight="1" thickBot="1">
      <c r="A9" s="1" t="s">
        <v>6</v>
      </c>
      <c r="B9" s="1" t="s">
        <v>7</v>
      </c>
      <c r="C9" s="1">
        <v>12.956199999999999</v>
      </c>
      <c r="D9" s="27">
        <v>7813.5</v>
      </c>
      <c r="E9" s="33">
        <v>249</v>
      </c>
      <c r="F9" s="29">
        <v>1397030.39</v>
      </c>
      <c r="G9" s="35">
        <v>1547073</v>
      </c>
      <c r="I9" s="39">
        <f t="shared" si="0"/>
        <v>603.07034469983489</v>
      </c>
      <c r="J9" s="37">
        <f t="shared" si="1"/>
        <v>19.218598045723283</v>
      </c>
      <c r="K9" s="38">
        <f t="shared" si="2"/>
        <v>107827.17077538167</v>
      </c>
      <c r="L9" s="38">
        <f t="shared" si="3"/>
        <v>119407.9282505673</v>
      </c>
      <c r="M9" s="47">
        <f t="shared" si="4"/>
        <v>178.79700390350033</v>
      </c>
      <c r="N9" s="47">
        <f t="shared" si="5"/>
        <v>198</v>
      </c>
    </row>
    <row r="10" spans="1:15" ht="12.75" customHeight="1" thickBot="1">
      <c r="A10" s="1" t="s">
        <v>18</v>
      </c>
      <c r="B10" s="1" t="s">
        <v>19</v>
      </c>
      <c r="C10" s="1">
        <v>13.529199999999999</v>
      </c>
      <c r="D10" s="27">
        <v>7731</v>
      </c>
      <c r="E10" s="33">
        <v>134</v>
      </c>
      <c r="F10" s="29">
        <v>1157333.52</v>
      </c>
      <c r="G10" s="35">
        <v>1530802</v>
      </c>
      <c r="I10" s="39">
        <f t="shared" si="0"/>
        <v>571.43068326286846</v>
      </c>
      <c r="J10" s="37">
        <f t="shared" si="1"/>
        <v>9.904502853088136</v>
      </c>
      <c r="K10" s="38">
        <f t="shared" si="2"/>
        <v>85543.381722496531</v>
      </c>
      <c r="L10" s="38">
        <f t="shared" si="3"/>
        <v>113148.00579487332</v>
      </c>
      <c r="M10" s="47">
        <f t="shared" si="4"/>
        <v>149.70036476523089</v>
      </c>
      <c r="N10" s="47">
        <f t="shared" si="5"/>
        <v>198.00827835984995</v>
      </c>
    </row>
    <row r="11" spans="1:15" ht="12.75" customHeight="1" thickBot="1">
      <c r="A11" s="1" t="s">
        <v>20</v>
      </c>
      <c r="B11" s="1" t="s">
        <v>21</v>
      </c>
      <c r="C11" s="1">
        <v>10.022200000000002</v>
      </c>
      <c r="D11" s="27">
        <v>7963</v>
      </c>
      <c r="E11" s="33">
        <v>452</v>
      </c>
      <c r="F11" s="29">
        <v>818801.33</v>
      </c>
      <c r="G11" s="35">
        <v>1592738</v>
      </c>
      <c r="I11" s="39">
        <f t="shared" si="0"/>
        <v>794.53612979186198</v>
      </c>
      <c r="J11" s="37">
        <f t="shared" si="1"/>
        <v>45.099878270240062</v>
      </c>
      <c r="K11" s="38">
        <f t="shared" si="2"/>
        <v>81698.761748917386</v>
      </c>
      <c r="L11" s="38">
        <f t="shared" si="3"/>
        <v>158920.99539023367</v>
      </c>
      <c r="M11" s="47">
        <f t="shared" si="4"/>
        <v>102.82573527564988</v>
      </c>
      <c r="N11" s="47">
        <f t="shared" si="5"/>
        <v>200.01733015195279</v>
      </c>
    </row>
    <row r="12" spans="1:15" ht="12.75" customHeight="1" thickBot="1">
      <c r="A12" s="1" t="s">
        <v>0</v>
      </c>
      <c r="B12" s="1" t="s">
        <v>1</v>
      </c>
      <c r="C12" s="1">
        <v>11.936599999999999</v>
      </c>
      <c r="D12" s="27">
        <v>5468</v>
      </c>
      <c r="E12" s="33">
        <v>421</v>
      </c>
      <c r="F12" s="29">
        <v>702558.35</v>
      </c>
      <c r="G12" s="35">
        <v>1082664</v>
      </c>
      <c r="I12" s="39">
        <f t="shared" si="0"/>
        <v>458.08689241492556</v>
      </c>
      <c r="J12" s="37">
        <f t="shared" si="1"/>
        <v>35.269674781763655</v>
      </c>
      <c r="K12" s="38">
        <f t="shared" si="2"/>
        <v>58857.492920932265</v>
      </c>
      <c r="L12" s="38">
        <f t="shared" si="3"/>
        <v>90701.20469815527</v>
      </c>
      <c r="M12" s="47">
        <f t="shared" si="4"/>
        <v>128.48543343087053</v>
      </c>
      <c r="N12" s="47">
        <f t="shared" si="5"/>
        <v>198</v>
      </c>
    </row>
    <row r="13" spans="1:15" ht="12.75" customHeight="1" thickBot="1">
      <c r="A13" s="1" t="s">
        <v>50</v>
      </c>
      <c r="B13" s="1" t="s">
        <v>51</v>
      </c>
      <c r="C13" s="1">
        <v>5.6248000000000005</v>
      </c>
      <c r="D13" s="27">
        <v>5136.5</v>
      </c>
      <c r="E13" s="33">
        <v>36</v>
      </c>
      <c r="F13" s="29">
        <v>668333.86</v>
      </c>
      <c r="G13" s="35">
        <v>1017027</v>
      </c>
      <c r="I13" s="39">
        <f t="shared" si="0"/>
        <v>913.18802446309189</v>
      </c>
      <c r="J13" s="37">
        <f t="shared" si="1"/>
        <v>6.4002275636467072</v>
      </c>
      <c r="K13" s="38">
        <f t="shared" si="2"/>
        <v>118819.13312473331</v>
      </c>
      <c r="L13" s="38">
        <f t="shared" si="3"/>
        <v>180811.2288436922</v>
      </c>
      <c r="M13" s="47">
        <f t="shared" si="4"/>
        <v>130.11464226613452</v>
      </c>
      <c r="N13" s="47">
        <f t="shared" si="5"/>
        <v>198</v>
      </c>
    </row>
    <row r="14" spans="1:15" ht="12.75" customHeight="1" thickBot="1">
      <c r="A14" s="1" t="s">
        <v>16</v>
      </c>
      <c r="B14" s="1" t="s">
        <v>17</v>
      </c>
      <c r="C14" s="1">
        <v>20.207599999999999</v>
      </c>
      <c r="D14" s="27">
        <v>9196</v>
      </c>
      <c r="E14" s="33">
        <v>566</v>
      </c>
      <c r="F14" s="29">
        <v>1965853.19</v>
      </c>
      <c r="G14" s="35">
        <v>2055752</v>
      </c>
      <c r="I14" s="39">
        <f t="shared" si="0"/>
        <v>455.07630792375147</v>
      </c>
      <c r="J14" s="37">
        <f t="shared" si="1"/>
        <v>28.009263841327027</v>
      </c>
      <c r="K14" s="38">
        <f t="shared" si="2"/>
        <v>97282.863378134964</v>
      </c>
      <c r="L14" s="38">
        <f t="shared" si="3"/>
        <v>101731.62572497477</v>
      </c>
      <c r="M14" s="47">
        <f t="shared" si="4"/>
        <v>213.77263919095259</v>
      </c>
      <c r="N14" s="47">
        <f t="shared" si="5"/>
        <v>223.54849934754242</v>
      </c>
    </row>
    <row r="15" spans="1:15" ht="12.75" customHeight="1" thickBot="1">
      <c r="A15" s="1" t="s">
        <v>2</v>
      </c>
      <c r="B15" s="1" t="s">
        <v>3</v>
      </c>
      <c r="C15" s="1">
        <v>52.803399999999996</v>
      </c>
      <c r="D15" s="27">
        <v>30058</v>
      </c>
      <c r="E15" s="33">
        <v>372</v>
      </c>
      <c r="F15" s="29">
        <v>3894095.66</v>
      </c>
      <c r="G15" s="35">
        <v>6024700</v>
      </c>
      <c r="I15" s="39">
        <f t="shared" si="0"/>
        <v>569.24364718938557</v>
      </c>
      <c r="J15" s="37">
        <f t="shared" si="1"/>
        <v>7.0450008900941992</v>
      </c>
      <c r="K15" s="38">
        <f t="shared" si="2"/>
        <v>73747.062878526776</v>
      </c>
      <c r="L15" s="38">
        <f t="shared" si="3"/>
        <v>114096.81952298527</v>
      </c>
      <c r="M15" s="47">
        <f t="shared" si="4"/>
        <v>129.5527200745226</v>
      </c>
      <c r="N15" s="47">
        <f t="shared" si="5"/>
        <v>200.43582407345798</v>
      </c>
    </row>
    <row r="16" spans="1:15" ht="12.75" customHeight="1" thickBot="1">
      <c r="A16" s="1" t="s">
        <v>34</v>
      </c>
      <c r="B16" s="1" t="s">
        <v>35</v>
      </c>
      <c r="C16" s="1">
        <v>8.0497999999999994</v>
      </c>
      <c r="D16" s="27">
        <v>4428</v>
      </c>
      <c r="E16" s="33">
        <v>232</v>
      </c>
      <c r="F16" s="29">
        <v>632799.38</v>
      </c>
      <c r="G16" s="35">
        <v>876744</v>
      </c>
      <c r="I16" s="39">
        <f t="shared" si="0"/>
        <v>550.07577828020578</v>
      </c>
      <c r="J16" s="37">
        <f t="shared" si="1"/>
        <v>28.82059181594574</v>
      </c>
      <c r="K16" s="38">
        <f t="shared" si="2"/>
        <v>78610.571691222154</v>
      </c>
      <c r="L16" s="38">
        <f t="shared" si="3"/>
        <v>108915.00409948074</v>
      </c>
      <c r="M16" s="47">
        <f t="shared" si="4"/>
        <v>142.9086224028907</v>
      </c>
      <c r="N16" s="47">
        <f t="shared" si="5"/>
        <v>198</v>
      </c>
    </row>
    <row r="17" spans="1:14" ht="12.75" customHeight="1" thickBot="1">
      <c r="A17" s="1" t="s">
        <v>26</v>
      </c>
      <c r="B17" s="1" t="s">
        <v>27</v>
      </c>
      <c r="C17" s="1">
        <v>9.2894000000000005</v>
      </c>
      <c r="D17" s="27">
        <v>8762</v>
      </c>
      <c r="E17" s="33">
        <v>262</v>
      </c>
      <c r="F17" s="29">
        <v>986131.73</v>
      </c>
      <c r="G17" s="35">
        <v>1735132</v>
      </c>
      <c r="I17" s="39">
        <f t="shared" si="0"/>
        <v>943.22561198785706</v>
      </c>
      <c r="J17" s="37">
        <f t="shared" si="1"/>
        <v>28.204189721618185</v>
      </c>
      <c r="K17" s="38">
        <f t="shared" si="2"/>
        <v>106156.66566193725</v>
      </c>
      <c r="L17" s="38">
        <f t="shared" si="3"/>
        <v>186786.22946584277</v>
      </c>
      <c r="M17" s="47">
        <f t="shared" si="4"/>
        <v>112.54641976717645</v>
      </c>
      <c r="N17" s="47">
        <f t="shared" si="5"/>
        <v>198.02921707372747</v>
      </c>
    </row>
    <row r="18" spans="1:14" ht="12.75" customHeight="1" thickBot="1">
      <c r="A18" s="1" t="s">
        <v>40</v>
      </c>
      <c r="B18" s="1" t="s">
        <v>41</v>
      </c>
      <c r="C18" s="1">
        <v>10.100000000000001</v>
      </c>
      <c r="D18" s="27">
        <v>9923</v>
      </c>
      <c r="E18" s="33">
        <v>163</v>
      </c>
      <c r="F18" s="29">
        <v>937239.03</v>
      </c>
      <c r="G18" s="35">
        <v>1964754</v>
      </c>
      <c r="I18" s="39">
        <f t="shared" si="0"/>
        <v>982.47524752475238</v>
      </c>
      <c r="J18" s="37">
        <f t="shared" si="1"/>
        <v>16.138613861386137</v>
      </c>
      <c r="K18" s="38">
        <f t="shared" si="2"/>
        <v>92795.943564356421</v>
      </c>
      <c r="L18" s="38">
        <f t="shared" si="3"/>
        <v>194530.09900990097</v>
      </c>
      <c r="M18" s="47">
        <f t="shared" si="4"/>
        <v>94.451177063388087</v>
      </c>
      <c r="N18" s="47">
        <f t="shared" si="5"/>
        <v>198</v>
      </c>
    </row>
    <row r="19" spans="1:14" ht="12.75" customHeight="1" thickBot="1">
      <c r="A19" s="18" t="s">
        <v>28</v>
      </c>
      <c r="B19" s="18" t="s">
        <v>29</v>
      </c>
      <c r="C19" s="1">
        <v>11.1226</v>
      </c>
      <c r="D19" s="27">
        <v>6414</v>
      </c>
      <c r="E19" s="33">
        <v>115</v>
      </c>
      <c r="F19" s="30">
        <v>796970.64</v>
      </c>
      <c r="G19" s="35">
        <v>1273300</v>
      </c>
      <c r="I19" s="39">
        <f t="shared" si="0"/>
        <v>576.66372970348664</v>
      </c>
      <c r="J19" s="37">
        <f t="shared" si="1"/>
        <v>10.339309154334417</v>
      </c>
      <c r="K19" s="38">
        <f t="shared" si="2"/>
        <v>71653.268120763125</v>
      </c>
      <c r="L19" s="38">
        <f t="shared" si="3"/>
        <v>114478.62909751317</v>
      </c>
      <c r="M19" s="47">
        <f t="shared" si="4"/>
        <v>124.25485500467727</v>
      </c>
      <c r="N19" s="47">
        <f t="shared" si="5"/>
        <v>198.51886498285</v>
      </c>
    </row>
    <row r="20" spans="1:14" ht="12.75" customHeight="1" thickBot="1">
      <c r="A20" s="1" t="s">
        <v>12</v>
      </c>
      <c r="B20" s="1" t="s">
        <v>13</v>
      </c>
      <c r="C20" s="1">
        <v>21.436599999999999</v>
      </c>
      <c r="D20" s="27">
        <v>14284</v>
      </c>
      <c r="E20" s="33">
        <v>163</v>
      </c>
      <c r="F20" s="29">
        <v>2069981.96</v>
      </c>
      <c r="G20" s="35">
        <v>2829320</v>
      </c>
      <c r="I20" s="39">
        <f t="shared" si="0"/>
        <v>666.33701239935442</v>
      </c>
      <c r="J20" s="37">
        <f t="shared" si="1"/>
        <v>7.6038177696089866</v>
      </c>
      <c r="K20" s="38">
        <f t="shared" si="2"/>
        <v>96562.979203791649</v>
      </c>
      <c r="L20" s="38">
        <f t="shared" si="3"/>
        <v>131985.48277245459</v>
      </c>
      <c r="M20" s="47">
        <f t="shared" si="4"/>
        <v>144.91612713525623</v>
      </c>
      <c r="N20" s="47">
        <f t="shared" si="5"/>
        <v>198.07616914029683</v>
      </c>
    </row>
    <row r="21" spans="1:14" ht="12.75" customHeight="1" thickBot="1">
      <c r="A21" s="1" t="s">
        <v>42</v>
      </c>
      <c r="B21" s="1" t="s">
        <v>43</v>
      </c>
      <c r="C21" s="1">
        <v>9.3026</v>
      </c>
      <c r="D21" s="27">
        <v>4998.5</v>
      </c>
      <c r="E21" s="33">
        <v>50</v>
      </c>
      <c r="F21" s="29">
        <v>1010460.73</v>
      </c>
      <c r="G21" s="35">
        <v>989703</v>
      </c>
      <c r="I21" s="39">
        <f t="shared" si="0"/>
        <v>537.32289897448027</v>
      </c>
      <c r="J21" s="37">
        <f t="shared" si="1"/>
        <v>5.3748414421774555</v>
      </c>
      <c r="K21" s="38">
        <f t="shared" si="2"/>
        <v>108621.32414593769</v>
      </c>
      <c r="L21" s="38">
        <f t="shared" si="3"/>
        <v>106389.93399694709</v>
      </c>
      <c r="M21" s="47">
        <f t="shared" si="4"/>
        <v>202.15279183755126</v>
      </c>
      <c r="N21" s="47">
        <f t="shared" si="5"/>
        <v>198</v>
      </c>
    </row>
    <row r="22" spans="1:14" ht="12.75" customHeight="1" thickBot="1">
      <c r="A22" s="1" t="s">
        <v>14</v>
      </c>
      <c r="B22" s="1" t="s">
        <v>15</v>
      </c>
      <c r="C22" s="1">
        <v>17.839399999999998</v>
      </c>
      <c r="D22" s="27">
        <v>5874</v>
      </c>
      <c r="E22" s="33">
        <v>607</v>
      </c>
      <c r="F22" s="29">
        <v>1896775.19</v>
      </c>
      <c r="G22" s="35">
        <v>1186156</v>
      </c>
      <c r="I22" s="39">
        <f t="shared" si="0"/>
        <v>329.27116382837994</v>
      </c>
      <c r="J22" s="37">
        <f t="shared" si="1"/>
        <v>34.025808042871404</v>
      </c>
      <c r="K22" s="38">
        <f t="shared" si="2"/>
        <v>106325.0552148615</v>
      </c>
      <c r="L22" s="38">
        <f t="shared" si="3"/>
        <v>66490.801260132081</v>
      </c>
      <c r="M22" s="47">
        <f t="shared" si="4"/>
        <v>322.91031494722506</v>
      </c>
      <c r="N22" s="47">
        <f t="shared" si="5"/>
        <v>201.93326523663603</v>
      </c>
    </row>
    <row r="23" spans="1:14" ht="12.75" customHeight="1" thickBot="1">
      <c r="A23" s="1" t="s">
        <v>4</v>
      </c>
      <c r="B23" s="1" t="s">
        <v>5</v>
      </c>
      <c r="C23" s="1">
        <v>27.011199999999999</v>
      </c>
      <c r="D23" s="27">
        <v>17568.5</v>
      </c>
      <c r="E23" s="33">
        <v>479</v>
      </c>
      <c r="F23" s="29">
        <v>1976158.22</v>
      </c>
      <c r="G23" s="35">
        <v>3495523</v>
      </c>
      <c r="I23" s="39">
        <f t="shared" si="0"/>
        <v>650.41538324843032</v>
      </c>
      <c r="J23" s="37">
        <f t="shared" si="1"/>
        <v>17.73338467006279</v>
      </c>
      <c r="K23" s="38">
        <f t="shared" si="2"/>
        <v>73160.697044189073</v>
      </c>
      <c r="L23" s="38">
        <f t="shared" si="3"/>
        <v>129410.13357422106</v>
      </c>
      <c r="M23" s="47">
        <f t="shared" si="4"/>
        <v>112.48303611577539</v>
      </c>
      <c r="N23" s="47">
        <f t="shared" si="5"/>
        <v>198.96536414605686</v>
      </c>
    </row>
    <row r="24" spans="1:14" ht="12.75" customHeight="1" thickBot="1">
      <c r="A24" s="1" t="s">
        <v>46</v>
      </c>
      <c r="B24" s="1" t="s">
        <v>47</v>
      </c>
      <c r="C24" s="1">
        <v>4.8398000000000003</v>
      </c>
      <c r="D24" s="27">
        <v>2619</v>
      </c>
      <c r="E24" s="33">
        <v>161</v>
      </c>
      <c r="F24" s="29">
        <v>506480.49</v>
      </c>
      <c r="G24" s="35">
        <v>518562</v>
      </c>
      <c r="I24" s="39">
        <f t="shared" si="0"/>
        <v>541.13806355634529</v>
      </c>
      <c r="J24" s="37">
        <f t="shared" si="1"/>
        <v>33.265837431298813</v>
      </c>
      <c r="K24" s="38">
        <f t="shared" si="2"/>
        <v>104649.05367990411</v>
      </c>
      <c r="L24" s="38">
        <f t="shared" si="3"/>
        <v>107145.33658415636</v>
      </c>
      <c r="M24" s="47">
        <f t="shared" si="4"/>
        <v>193.38697594501718</v>
      </c>
      <c r="N24" s="47">
        <f t="shared" si="5"/>
        <v>198</v>
      </c>
    </row>
    <row r="25" spans="1:14" ht="12.75" customHeight="1" thickBot="1">
      <c r="A25" s="1" t="s">
        <v>48</v>
      </c>
      <c r="B25" s="1" t="s">
        <v>49</v>
      </c>
      <c r="C25" s="1">
        <v>3.5522</v>
      </c>
      <c r="D25" s="27">
        <v>2798</v>
      </c>
      <c r="E25" s="33">
        <v>9</v>
      </c>
      <c r="F25" s="29">
        <v>322494.56</v>
      </c>
      <c r="G25" s="35">
        <v>554004</v>
      </c>
      <c r="I25" s="39">
        <f t="shared" si="0"/>
        <v>787.68087382467206</v>
      </c>
      <c r="J25" s="37">
        <f t="shared" si="1"/>
        <v>2.5336411238105963</v>
      </c>
      <c r="K25" s="38">
        <f t="shared" si="2"/>
        <v>90787.275491244858</v>
      </c>
      <c r="L25" s="38">
        <f t="shared" si="3"/>
        <v>155960.81301728505</v>
      </c>
      <c r="M25" s="47">
        <f t="shared" si="4"/>
        <v>115.25895639742673</v>
      </c>
      <c r="N25" s="47">
        <f t="shared" si="5"/>
        <v>198</v>
      </c>
    </row>
    <row r="26" spans="1:14" ht="12.75" customHeight="1" thickBot="1">
      <c r="A26" s="1" t="s">
        <v>36</v>
      </c>
      <c r="B26" s="1" t="s">
        <v>37</v>
      </c>
      <c r="C26" s="1">
        <v>5.8626000000000005</v>
      </c>
      <c r="D26" s="27">
        <v>1973</v>
      </c>
      <c r="E26" s="33">
        <v>53</v>
      </c>
      <c r="F26" s="29">
        <v>438126.56</v>
      </c>
      <c r="G26" s="35">
        <v>390654</v>
      </c>
      <c r="I26" s="39">
        <f t="shared" si="0"/>
        <v>336.54010166137886</v>
      </c>
      <c r="J26" s="37">
        <f t="shared" si="1"/>
        <v>9.0403575205540196</v>
      </c>
      <c r="K26" s="38">
        <f t="shared" si="2"/>
        <v>74732.466823593626</v>
      </c>
      <c r="L26" s="38">
        <f t="shared" si="3"/>
        <v>66634.940128953021</v>
      </c>
      <c r="M26" s="47">
        <f t="shared" si="4"/>
        <v>222.06110491637099</v>
      </c>
      <c r="N26" s="47">
        <f t="shared" si="5"/>
        <v>198</v>
      </c>
    </row>
    <row r="27" spans="1:14" ht="12.75" customHeight="1" thickBot="1">
      <c r="A27" s="1" t="s">
        <v>44</v>
      </c>
      <c r="B27" s="1" t="s">
        <v>45</v>
      </c>
      <c r="C27" s="1">
        <v>7.6821999999999999</v>
      </c>
      <c r="D27" s="27">
        <v>5849</v>
      </c>
      <c r="E27" s="33">
        <v>144</v>
      </c>
      <c r="F27" s="29">
        <v>913627.73</v>
      </c>
      <c r="G27" s="35">
        <v>1194710</v>
      </c>
      <c r="I27" s="39">
        <f t="shared" si="0"/>
        <v>761.37044075915753</v>
      </c>
      <c r="J27" s="37">
        <f t="shared" si="1"/>
        <v>18.744630444403946</v>
      </c>
      <c r="K27" s="38">
        <f t="shared" si="2"/>
        <v>118927.87612923382</v>
      </c>
      <c r="L27" s="38">
        <f t="shared" si="3"/>
        <v>155516.64887662389</v>
      </c>
      <c r="M27" s="47">
        <f t="shared" si="4"/>
        <v>156.20238160369294</v>
      </c>
      <c r="N27" s="47">
        <f t="shared" si="5"/>
        <v>204.25884766626774</v>
      </c>
    </row>
    <row r="28" spans="1:14" ht="12.75" customHeight="1" thickBot="1">
      <c r="A28" s="1" t="s">
        <v>10</v>
      </c>
      <c r="B28" s="1" t="s">
        <v>11</v>
      </c>
      <c r="C28" s="1">
        <v>14.880600000000001</v>
      </c>
      <c r="D28" s="27">
        <v>11623</v>
      </c>
      <c r="E28" s="33">
        <v>368</v>
      </c>
      <c r="F28" s="29">
        <v>1593609.57</v>
      </c>
      <c r="G28" s="35">
        <v>2355114</v>
      </c>
      <c r="I28" s="39">
        <f t="shared" si="0"/>
        <v>781.08409607139492</v>
      </c>
      <c r="J28" s="37">
        <f t="shared" si="1"/>
        <v>24.73018561079526</v>
      </c>
      <c r="K28" s="38">
        <f t="shared" si="2"/>
        <v>107093.09906858594</v>
      </c>
      <c r="L28" s="38">
        <f t="shared" si="3"/>
        <v>158267.40857223497</v>
      </c>
      <c r="M28" s="47">
        <f t="shared" si="4"/>
        <v>137.10828271530588</v>
      </c>
      <c r="N28" s="47">
        <f t="shared" si="5"/>
        <v>202.62531188161404</v>
      </c>
    </row>
    <row r="29" spans="1:14" ht="12.75" customHeight="1" thickBot="1">
      <c r="A29" s="1" t="s">
        <v>24</v>
      </c>
      <c r="B29" s="1" t="s">
        <v>25</v>
      </c>
      <c r="C29" s="1">
        <v>9.1529999999999987</v>
      </c>
      <c r="D29" s="27">
        <v>10971</v>
      </c>
      <c r="E29" s="33">
        <v>61</v>
      </c>
      <c r="F29" s="29">
        <v>942046.15</v>
      </c>
      <c r="G29" s="35">
        <v>2172258</v>
      </c>
      <c r="I29" s="39">
        <f t="shared" si="0"/>
        <v>1198.6234021632254</v>
      </c>
      <c r="J29" s="37">
        <f t="shared" si="1"/>
        <v>6.6644815907352788</v>
      </c>
      <c r="K29" s="38">
        <f t="shared" si="2"/>
        <v>102922.11843111549</v>
      </c>
      <c r="L29" s="38">
        <f t="shared" si="3"/>
        <v>237327.43362831863</v>
      </c>
      <c r="M29" s="47">
        <f t="shared" si="4"/>
        <v>85.86693555737854</v>
      </c>
      <c r="N29" s="47">
        <f t="shared" si="5"/>
        <v>198</v>
      </c>
    </row>
    <row r="30" spans="1:14" ht="12.75" customHeight="1" thickBot="1">
      <c r="A30" s="1" t="s">
        <v>38</v>
      </c>
      <c r="B30" s="1" t="s">
        <v>39</v>
      </c>
      <c r="C30" s="40">
        <v>5.0378000000000007</v>
      </c>
      <c r="D30" s="43">
        <v>2801</v>
      </c>
      <c r="E30" s="33">
        <v>129</v>
      </c>
      <c r="F30" s="29">
        <v>507230.86</v>
      </c>
      <c r="G30" s="35">
        <v>554598</v>
      </c>
      <c r="I30" s="39">
        <f t="shared" si="0"/>
        <v>555.99666521100471</v>
      </c>
      <c r="J30" s="37">
        <f t="shared" si="1"/>
        <v>25.606415498828849</v>
      </c>
      <c r="K30" s="38">
        <f t="shared" si="2"/>
        <v>100684.9934495216</v>
      </c>
      <c r="L30" s="38">
        <f t="shared" si="3"/>
        <v>110087.33971177893</v>
      </c>
      <c r="M30" s="47">
        <f t="shared" si="4"/>
        <v>181.08920385576579</v>
      </c>
      <c r="N30" s="47">
        <f t="shared" si="5"/>
        <v>198</v>
      </c>
    </row>
    <row r="31" spans="1:14" ht="12.75" customHeight="1" thickBot="1">
      <c r="A31" s="1" t="s">
        <v>30</v>
      </c>
      <c r="B31" s="1" t="s">
        <v>31</v>
      </c>
      <c r="C31" s="40">
        <v>21.637</v>
      </c>
      <c r="D31" s="41">
        <v>11729</v>
      </c>
      <c r="E31" s="33">
        <v>616</v>
      </c>
      <c r="F31" s="29">
        <v>1839122.49</v>
      </c>
      <c r="G31" s="35">
        <v>2322342</v>
      </c>
      <c r="I31" s="39">
        <f t="shared" si="0"/>
        <v>542.08069510560608</v>
      </c>
      <c r="J31" s="37">
        <f t="shared" si="1"/>
        <v>28.469750889679716</v>
      </c>
      <c r="K31" s="38">
        <f t="shared" si="2"/>
        <v>84998.9596524472</v>
      </c>
      <c r="L31" s="38">
        <f t="shared" si="3"/>
        <v>107331.97763091001</v>
      </c>
      <c r="M31" s="47">
        <f t="shared" si="4"/>
        <v>156.80130360644557</v>
      </c>
      <c r="N31" s="47">
        <f t="shared" si="5"/>
        <v>198</v>
      </c>
    </row>
    <row r="32" spans="1:14" ht="12.75" customHeight="1" thickBot="1">
      <c r="B32" s="44" t="s">
        <v>56</v>
      </c>
      <c r="C32" s="34">
        <f>SUM(C6:C31)</f>
        <v>393.69680000000005</v>
      </c>
      <c r="D32" s="42">
        <f>SUM(D6:D31)</f>
        <v>247410.5</v>
      </c>
      <c r="E32" s="32">
        <f>SUM(E6:E31)</f>
        <v>7984</v>
      </c>
      <c r="F32" s="31">
        <f>SUM(F6:F31)</f>
        <v>36072597.68</v>
      </c>
      <c r="G32" s="36">
        <f>SUM(G6:G31)</f>
        <v>49464911</v>
      </c>
      <c r="I32" s="39">
        <f t="shared" si="0"/>
        <v>628.42903472926366</v>
      </c>
      <c r="J32" s="37">
        <f t="shared" si="1"/>
        <v>20.279565391438283</v>
      </c>
      <c r="K32" s="38">
        <f t="shared" si="2"/>
        <v>91625.32608850261</v>
      </c>
      <c r="L32" s="38">
        <f t="shared" si="3"/>
        <v>125642.14644365916</v>
      </c>
      <c r="M32" s="47">
        <f t="shared" si="4"/>
        <v>145.80059326503928</v>
      </c>
      <c r="N32" s="47">
        <f t="shared" si="5"/>
        <v>199.93052437143936</v>
      </c>
    </row>
    <row r="33" spans="1:9" ht="12.75" customHeight="1">
      <c r="D33" s="14"/>
      <c r="F33" s="3"/>
      <c r="G33" s="20"/>
      <c r="I33" s="9"/>
    </row>
    <row r="36" spans="1:9" ht="12.75" customHeight="1">
      <c r="A36" s="9"/>
      <c r="B36" s="9" t="s">
        <v>79</v>
      </c>
      <c r="D36" s="14"/>
    </row>
    <row r="37" spans="1:9" ht="12.75" customHeight="1">
      <c r="B37" s="24" t="s">
        <v>78</v>
      </c>
    </row>
  </sheetData>
  <sortState ref="A3:G731">
    <sortCondition ref="A3:A731"/>
    <sortCondition ref="B3:B731"/>
  </sortState>
  <pageMargins left="0.25" right="0.25" top="0.5" bottom="0.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topLeftCell="A9" workbookViewId="0">
      <selection activeCell="I3" sqref="I3"/>
    </sheetView>
  </sheetViews>
  <sheetFormatPr defaultRowHeight="12.75" customHeight="1"/>
  <cols>
    <col min="1" max="1" width="8.5703125" customWidth="1"/>
    <col min="2" max="2" width="18.28515625" customWidth="1"/>
    <col min="3" max="3" width="12.42578125" customWidth="1"/>
    <col min="4" max="4" width="11" customWidth="1"/>
    <col min="6" max="6" width="9.85546875" customWidth="1"/>
    <col min="7" max="7" width="10.7109375" customWidth="1"/>
    <col min="8" max="8" width="10.28515625" customWidth="1"/>
    <col min="9" max="9" width="10.85546875" customWidth="1"/>
  </cols>
  <sheetData>
    <row r="1" spans="1:10" ht="15.75" customHeight="1">
      <c r="A1" s="22" t="s">
        <v>77</v>
      </c>
      <c r="B1" s="8"/>
      <c r="C1" s="8"/>
      <c r="D1" s="8"/>
      <c r="E1" s="8"/>
      <c r="F1" s="8"/>
      <c r="G1" s="8"/>
      <c r="H1" s="8"/>
      <c r="I1" s="8"/>
      <c r="J1" s="8"/>
    </row>
    <row r="2" spans="1:10" ht="18.75" customHeight="1">
      <c r="A2" s="22" t="s">
        <v>55</v>
      </c>
      <c r="B2" s="8"/>
      <c r="C2" s="8"/>
      <c r="D2" s="8"/>
      <c r="E2" s="8"/>
      <c r="F2" s="8"/>
      <c r="G2" s="8"/>
      <c r="H2" s="8"/>
      <c r="I2" s="8"/>
      <c r="J2" s="8"/>
    </row>
    <row r="4" spans="1:10" ht="12.75" customHeight="1" thickBot="1">
      <c r="A4" s="8"/>
      <c r="B4" s="8"/>
      <c r="G4" s="12" t="s">
        <v>65</v>
      </c>
      <c r="H4" s="12" t="s">
        <v>66</v>
      </c>
    </row>
    <row r="5" spans="1:10" ht="25.5" customHeight="1" thickBot="1">
      <c r="A5" s="4" t="s">
        <v>53</v>
      </c>
      <c r="B5" s="4" t="s">
        <v>52</v>
      </c>
      <c r="C5" s="6" t="s">
        <v>54</v>
      </c>
      <c r="D5" s="7" t="s">
        <v>58</v>
      </c>
      <c r="E5" s="7" t="s">
        <v>57</v>
      </c>
      <c r="F5" s="7" t="s">
        <v>73</v>
      </c>
      <c r="G5" s="7" t="s">
        <v>59</v>
      </c>
      <c r="H5" s="7" t="s">
        <v>60</v>
      </c>
      <c r="I5" s="7" t="s">
        <v>72</v>
      </c>
      <c r="J5" s="7" t="s">
        <v>80</v>
      </c>
    </row>
    <row r="6" spans="1:10" ht="12.75" customHeight="1" thickTop="1" thickBot="1">
      <c r="A6" s="5" t="s">
        <v>32</v>
      </c>
      <c r="B6" s="5" t="s">
        <v>33</v>
      </c>
      <c r="C6" s="2">
        <v>71856.13</v>
      </c>
      <c r="D6">
        <v>15007.5</v>
      </c>
      <c r="E6">
        <v>0</v>
      </c>
      <c r="F6" s="17">
        <f>D6+E6</f>
        <v>15007.5</v>
      </c>
      <c r="G6" s="17">
        <f>D6*198</f>
        <v>2971485</v>
      </c>
      <c r="H6" s="17">
        <f>E6*262</f>
        <v>0</v>
      </c>
      <c r="I6" s="17">
        <f>G6+H6</f>
        <v>2971485</v>
      </c>
      <c r="J6">
        <v>793</v>
      </c>
    </row>
    <row r="7" spans="1:10" ht="12.75" customHeight="1" thickBot="1">
      <c r="A7" s="1" t="s">
        <v>22</v>
      </c>
      <c r="B7" s="1" t="s">
        <v>23</v>
      </c>
      <c r="C7" s="2">
        <v>41465.480000000003</v>
      </c>
      <c r="D7">
        <v>15335</v>
      </c>
      <c r="E7">
        <v>285</v>
      </c>
      <c r="F7" s="17">
        <f t="shared" ref="F7:F28" si="0">D7+E7</f>
        <v>15620</v>
      </c>
      <c r="G7" s="17">
        <f t="shared" ref="G7:G28" si="1">D7*198</f>
        <v>3036330</v>
      </c>
      <c r="H7" s="17">
        <f>E7*262</f>
        <v>74670</v>
      </c>
      <c r="I7" s="17">
        <f t="shared" ref="I7:I28" si="2">G7+H7</f>
        <v>3111000</v>
      </c>
      <c r="J7">
        <v>530</v>
      </c>
    </row>
    <row r="8" spans="1:10" ht="12.75" customHeight="1" thickBot="1">
      <c r="A8" s="1" t="s">
        <v>8</v>
      </c>
      <c r="B8" s="1" t="s">
        <v>9</v>
      </c>
      <c r="C8" s="2">
        <v>118105.79</v>
      </c>
      <c r="D8">
        <v>20802</v>
      </c>
      <c r="E8">
        <v>0</v>
      </c>
      <c r="F8" s="17">
        <f t="shared" si="0"/>
        <v>20802</v>
      </c>
      <c r="G8" s="17">
        <f t="shared" si="1"/>
        <v>4118796</v>
      </c>
      <c r="H8" s="17">
        <f t="shared" ref="H8:H28" si="3">E8*262</f>
        <v>0</v>
      </c>
      <c r="I8" s="17">
        <f t="shared" si="2"/>
        <v>4118796</v>
      </c>
      <c r="J8">
        <v>819</v>
      </c>
    </row>
    <row r="9" spans="1:10" ht="12.75" customHeight="1" thickBot="1">
      <c r="A9" s="1" t="s">
        <v>6</v>
      </c>
      <c r="B9" s="1" t="s">
        <v>7</v>
      </c>
      <c r="C9" s="2">
        <v>66525.259999999995</v>
      </c>
      <c r="D9">
        <v>7813.5</v>
      </c>
      <c r="E9">
        <v>0</v>
      </c>
      <c r="F9" s="17">
        <f t="shared" si="0"/>
        <v>7813.5</v>
      </c>
      <c r="G9" s="17">
        <f t="shared" si="1"/>
        <v>1547073</v>
      </c>
      <c r="H9" s="17">
        <f t="shared" si="3"/>
        <v>0</v>
      </c>
      <c r="I9" s="17">
        <f t="shared" si="2"/>
        <v>1547073</v>
      </c>
      <c r="J9">
        <v>249</v>
      </c>
    </row>
    <row r="10" spans="1:10" ht="12.75" customHeight="1" thickBot="1">
      <c r="A10" s="1" t="s">
        <v>18</v>
      </c>
      <c r="B10" s="1" t="s">
        <v>19</v>
      </c>
      <c r="C10" s="2">
        <v>50318.85</v>
      </c>
      <c r="D10">
        <v>7730</v>
      </c>
      <c r="E10">
        <v>1</v>
      </c>
      <c r="F10" s="17">
        <f t="shared" si="0"/>
        <v>7731</v>
      </c>
      <c r="G10" s="17">
        <f t="shared" si="1"/>
        <v>1530540</v>
      </c>
      <c r="H10" s="17">
        <f t="shared" si="3"/>
        <v>262</v>
      </c>
      <c r="I10" s="17">
        <f t="shared" si="2"/>
        <v>1530802</v>
      </c>
      <c r="J10">
        <v>134</v>
      </c>
    </row>
    <row r="11" spans="1:10" ht="12.75" customHeight="1" thickBot="1">
      <c r="A11" s="1" t="s">
        <v>20</v>
      </c>
      <c r="B11" s="1" t="s">
        <v>21</v>
      </c>
      <c r="C11" s="2">
        <v>40940.07</v>
      </c>
      <c r="D11">
        <v>7712</v>
      </c>
      <c r="E11">
        <v>251</v>
      </c>
      <c r="F11" s="17">
        <f t="shared" si="0"/>
        <v>7963</v>
      </c>
      <c r="G11" s="17">
        <f t="shared" si="1"/>
        <v>1526976</v>
      </c>
      <c r="H11" s="17">
        <f t="shared" si="3"/>
        <v>65762</v>
      </c>
      <c r="I11" s="17">
        <f t="shared" si="2"/>
        <v>1592738</v>
      </c>
      <c r="J11">
        <v>452</v>
      </c>
    </row>
    <row r="12" spans="1:10" ht="12.75" customHeight="1" thickBot="1">
      <c r="A12" s="1" t="s">
        <v>0</v>
      </c>
      <c r="B12" s="1" t="s">
        <v>1</v>
      </c>
      <c r="C12" s="2">
        <v>31934.47</v>
      </c>
      <c r="D12">
        <v>5468</v>
      </c>
      <c r="E12">
        <v>0</v>
      </c>
      <c r="F12" s="17">
        <f t="shared" si="0"/>
        <v>5468</v>
      </c>
      <c r="G12" s="17">
        <f t="shared" si="1"/>
        <v>1082664</v>
      </c>
      <c r="H12" s="17">
        <f t="shared" si="3"/>
        <v>0</v>
      </c>
      <c r="I12" s="17">
        <f t="shared" si="2"/>
        <v>1082664</v>
      </c>
      <c r="J12">
        <v>421</v>
      </c>
    </row>
    <row r="13" spans="1:10" ht="12.75" customHeight="1" thickBot="1">
      <c r="A13" s="1" t="s">
        <v>50</v>
      </c>
      <c r="B13" s="1" t="s">
        <v>51</v>
      </c>
      <c r="C13" s="2">
        <v>111388.98</v>
      </c>
      <c r="D13">
        <v>5136.5</v>
      </c>
      <c r="E13">
        <v>0</v>
      </c>
      <c r="F13" s="17">
        <f t="shared" si="0"/>
        <v>5136.5</v>
      </c>
      <c r="G13" s="17">
        <f t="shared" si="1"/>
        <v>1017027</v>
      </c>
      <c r="H13" s="17">
        <f t="shared" si="3"/>
        <v>0</v>
      </c>
      <c r="I13" s="17">
        <f t="shared" si="2"/>
        <v>1017027</v>
      </c>
      <c r="J13">
        <v>36</v>
      </c>
    </row>
    <row r="14" spans="1:10" ht="12.75" customHeight="1" thickBot="1">
      <c r="A14" s="1" t="s">
        <v>16</v>
      </c>
      <c r="B14" s="1" t="s">
        <v>17</v>
      </c>
      <c r="C14" s="2">
        <v>38546.14</v>
      </c>
      <c r="D14">
        <v>5525</v>
      </c>
      <c r="E14">
        <v>3671</v>
      </c>
      <c r="F14" s="17">
        <f t="shared" si="0"/>
        <v>9196</v>
      </c>
      <c r="G14" s="17">
        <f t="shared" si="1"/>
        <v>1093950</v>
      </c>
      <c r="H14" s="17">
        <f t="shared" si="3"/>
        <v>961802</v>
      </c>
      <c r="I14" s="17">
        <f t="shared" si="2"/>
        <v>2055752</v>
      </c>
      <c r="J14">
        <v>566</v>
      </c>
    </row>
    <row r="15" spans="1:10" ht="12.75" customHeight="1" thickBot="1">
      <c r="A15" s="1" t="s">
        <v>2</v>
      </c>
      <c r="B15" s="1" t="s">
        <v>3</v>
      </c>
      <c r="C15" s="2">
        <v>37806.75</v>
      </c>
      <c r="D15">
        <v>28914</v>
      </c>
      <c r="E15">
        <v>1144</v>
      </c>
      <c r="F15" s="17">
        <f t="shared" si="0"/>
        <v>30058</v>
      </c>
      <c r="G15" s="17">
        <f t="shared" si="1"/>
        <v>5724972</v>
      </c>
      <c r="H15" s="17">
        <f t="shared" si="3"/>
        <v>299728</v>
      </c>
      <c r="I15" s="17">
        <f t="shared" si="2"/>
        <v>6024700</v>
      </c>
      <c r="J15">
        <v>372</v>
      </c>
    </row>
    <row r="16" spans="1:10" ht="12.75" customHeight="1" thickBot="1">
      <c r="A16" s="1" t="s">
        <v>34</v>
      </c>
      <c r="B16" s="1" t="s">
        <v>35</v>
      </c>
      <c r="C16" s="2">
        <v>45199.96</v>
      </c>
      <c r="D16">
        <v>4428</v>
      </c>
      <c r="E16">
        <v>0</v>
      </c>
      <c r="F16" s="17">
        <f t="shared" si="0"/>
        <v>4428</v>
      </c>
      <c r="G16" s="17">
        <f t="shared" si="1"/>
        <v>876744</v>
      </c>
      <c r="H16" s="17">
        <f t="shared" si="3"/>
        <v>0</v>
      </c>
      <c r="I16" s="17">
        <f t="shared" si="2"/>
        <v>876744</v>
      </c>
      <c r="J16">
        <v>232</v>
      </c>
    </row>
    <row r="17" spans="1:10" ht="12.75" customHeight="1" thickBot="1">
      <c r="A17" s="1" t="s">
        <v>26</v>
      </c>
      <c r="B17" s="1" t="s">
        <v>27</v>
      </c>
      <c r="C17" s="2">
        <v>58007.75</v>
      </c>
      <c r="D17">
        <v>8758</v>
      </c>
      <c r="E17">
        <v>4</v>
      </c>
      <c r="F17" s="17">
        <f t="shared" si="0"/>
        <v>8762</v>
      </c>
      <c r="G17" s="17">
        <f t="shared" si="1"/>
        <v>1734084</v>
      </c>
      <c r="H17" s="17">
        <f t="shared" si="3"/>
        <v>1048</v>
      </c>
      <c r="I17" s="17">
        <f t="shared" si="2"/>
        <v>1735132</v>
      </c>
      <c r="J17">
        <v>262</v>
      </c>
    </row>
    <row r="18" spans="1:10" ht="12.75" customHeight="1" thickBot="1">
      <c r="A18" s="1" t="s">
        <v>40</v>
      </c>
      <c r="B18" s="1" t="s">
        <v>41</v>
      </c>
      <c r="C18" s="2">
        <v>62482.6</v>
      </c>
      <c r="D18">
        <v>9923</v>
      </c>
      <c r="E18">
        <v>0</v>
      </c>
      <c r="F18" s="17">
        <f t="shared" si="0"/>
        <v>9923</v>
      </c>
      <c r="G18" s="17">
        <f t="shared" si="1"/>
        <v>1964754</v>
      </c>
      <c r="H18" s="17">
        <f t="shared" si="3"/>
        <v>0</v>
      </c>
      <c r="I18" s="17">
        <f t="shared" si="2"/>
        <v>1964754</v>
      </c>
      <c r="J18">
        <v>163</v>
      </c>
    </row>
    <row r="19" spans="1:10" ht="12.75" customHeight="1" thickBot="1">
      <c r="A19" s="1" t="s">
        <v>28</v>
      </c>
      <c r="B19" s="1" t="s">
        <v>29</v>
      </c>
      <c r="C19" s="2">
        <v>44276.15</v>
      </c>
      <c r="D19">
        <v>6362</v>
      </c>
      <c r="E19">
        <v>52</v>
      </c>
      <c r="F19" s="17">
        <f t="shared" si="0"/>
        <v>6414</v>
      </c>
      <c r="G19" s="17">
        <f t="shared" si="1"/>
        <v>1259676</v>
      </c>
      <c r="H19" s="17">
        <f t="shared" si="3"/>
        <v>13624</v>
      </c>
      <c r="I19" s="17">
        <f t="shared" si="2"/>
        <v>1273300</v>
      </c>
      <c r="J19">
        <v>115</v>
      </c>
    </row>
    <row r="20" spans="1:10" ht="12.75" customHeight="1" thickBot="1">
      <c r="A20" s="1" t="s">
        <v>12</v>
      </c>
      <c r="B20" s="1" t="s">
        <v>13</v>
      </c>
      <c r="C20" s="2">
        <v>71378.69</v>
      </c>
      <c r="D20">
        <v>14267</v>
      </c>
      <c r="E20">
        <v>17</v>
      </c>
      <c r="F20" s="17">
        <f t="shared" si="0"/>
        <v>14284</v>
      </c>
      <c r="G20" s="17">
        <f t="shared" si="1"/>
        <v>2824866</v>
      </c>
      <c r="H20" s="17">
        <f t="shared" si="3"/>
        <v>4454</v>
      </c>
      <c r="I20" s="17">
        <f t="shared" si="2"/>
        <v>2829320</v>
      </c>
      <c r="J20">
        <v>163</v>
      </c>
    </row>
    <row r="21" spans="1:10" ht="12.75" customHeight="1" thickBot="1">
      <c r="A21" s="1" t="s">
        <v>42</v>
      </c>
      <c r="B21" s="1" t="s">
        <v>43</v>
      </c>
      <c r="C21" s="2">
        <v>101046.07</v>
      </c>
      <c r="D21">
        <v>4998.5</v>
      </c>
      <c r="E21">
        <v>0</v>
      </c>
      <c r="F21" s="17">
        <f t="shared" si="0"/>
        <v>4998.5</v>
      </c>
      <c r="G21" s="17">
        <f t="shared" si="1"/>
        <v>989703</v>
      </c>
      <c r="H21" s="17">
        <f t="shared" si="3"/>
        <v>0</v>
      </c>
      <c r="I21" s="17">
        <f t="shared" si="2"/>
        <v>989703</v>
      </c>
      <c r="J21">
        <v>50</v>
      </c>
    </row>
    <row r="22" spans="1:10" ht="12.75" customHeight="1" thickBot="1">
      <c r="A22" s="1" t="s">
        <v>14</v>
      </c>
      <c r="B22" s="1" t="s">
        <v>15</v>
      </c>
      <c r="C22" s="2">
        <v>54193.58</v>
      </c>
      <c r="D22">
        <v>5513</v>
      </c>
      <c r="E22">
        <v>361</v>
      </c>
      <c r="F22" s="17">
        <f t="shared" si="0"/>
        <v>5874</v>
      </c>
      <c r="G22" s="17">
        <f t="shared" si="1"/>
        <v>1091574</v>
      </c>
      <c r="H22" s="17">
        <f t="shared" si="3"/>
        <v>94582</v>
      </c>
      <c r="I22" s="17">
        <f t="shared" si="2"/>
        <v>1186156</v>
      </c>
      <c r="J22">
        <v>607</v>
      </c>
    </row>
    <row r="23" spans="1:10" ht="12.75" customHeight="1" thickBot="1">
      <c r="A23" s="1" t="s">
        <v>4</v>
      </c>
      <c r="B23" s="1" t="s">
        <v>5</v>
      </c>
      <c r="C23" s="2">
        <v>22456.34</v>
      </c>
      <c r="D23">
        <v>17303.5</v>
      </c>
      <c r="E23">
        <v>265</v>
      </c>
      <c r="F23" s="17">
        <f t="shared" si="0"/>
        <v>17568.5</v>
      </c>
      <c r="G23" s="17">
        <f t="shared" si="1"/>
        <v>3426093</v>
      </c>
      <c r="H23" s="17">
        <f t="shared" si="3"/>
        <v>69430</v>
      </c>
      <c r="I23" s="17">
        <f t="shared" si="2"/>
        <v>3495523</v>
      </c>
      <c r="J23">
        <v>479</v>
      </c>
    </row>
    <row r="24" spans="1:10" ht="12.75" customHeight="1" thickBot="1">
      <c r="A24" s="1" t="s">
        <v>46</v>
      </c>
      <c r="B24" s="1" t="s">
        <v>47</v>
      </c>
      <c r="C24" s="2">
        <v>46043.68</v>
      </c>
      <c r="D24">
        <v>2619</v>
      </c>
      <c r="E24">
        <v>0</v>
      </c>
      <c r="F24" s="17">
        <f t="shared" si="0"/>
        <v>2619</v>
      </c>
      <c r="G24" s="17">
        <f t="shared" si="1"/>
        <v>518562</v>
      </c>
      <c r="H24" s="17">
        <f t="shared" si="3"/>
        <v>0</v>
      </c>
      <c r="I24" s="17">
        <f t="shared" si="2"/>
        <v>518562</v>
      </c>
      <c r="J24">
        <v>161</v>
      </c>
    </row>
    <row r="25" spans="1:10" ht="12.75" customHeight="1" thickBot="1">
      <c r="A25" s="1" t="s">
        <v>48</v>
      </c>
      <c r="B25" s="1" t="s">
        <v>49</v>
      </c>
      <c r="C25" s="2">
        <v>80623.64</v>
      </c>
      <c r="D25">
        <v>2798</v>
      </c>
      <c r="E25">
        <v>0</v>
      </c>
      <c r="F25" s="17">
        <f t="shared" si="0"/>
        <v>2798</v>
      </c>
      <c r="G25" s="17">
        <f t="shared" si="1"/>
        <v>554004</v>
      </c>
      <c r="H25" s="17">
        <f t="shared" si="3"/>
        <v>0</v>
      </c>
      <c r="I25" s="17">
        <f t="shared" si="2"/>
        <v>554004</v>
      </c>
      <c r="J25">
        <v>9</v>
      </c>
    </row>
    <row r="26" spans="1:10" ht="12.75" customHeight="1" thickBot="1">
      <c r="A26" s="1" t="s">
        <v>36</v>
      </c>
      <c r="B26" s="1" t="s">
        <v>37</v>
      </c>
      <c r="C26" s="2">
        <v>39829.69</v>
      </c>
      <c r="D26">
        <v>1973</v>
      </c>
      <c r="E26">
        <v>0</v>
      </c>
      <c r="F26" s="17">
        <f t="shared" si="0"/>
        <v>1973</v>
      </c>
      <c r="G26" s="17">
        <f t="shared" si="1"/>
        <v>390654</v>
      </c>
      <c r="H26" s="17">
        <f t="shared" si="3"/>
        <v>0</v>
      </c>
      <c r="I26" s="17">
        <f t="shared" si="2"/>
        <v>390654</v>
      </c>
      <c r="J26">
        <v>53</v>
      </c>
    </row>
    <row r="27" spans="1:10" ht="12.75" customHeight="1" thickBot="1">
      <c r="A27" s="1" t="s">
        <v>44</v>
      </c>
      <c r="B27" s="1" t="s">
        <v>45</v>
      </c>
      <c r="C27" s="2">
        <v>91362.77</v>
      </c>
      <c r="D27">
        <v>5277</v>
      </c>
      <c r="E27">
        <v>572</v>
      </c>
      <c r="F27" s="17">
        <f t="shared" si="0"/>
        <v>5849</v>
      </c>
      <c r="G27" s="17">
        <f t="shared" si="1"/>
        <v>1044846</v>
      </c>
      <c r="H27" s="17">
        <f t="shared" si="3"/>
        <v>149864</v>
      </c>
      <c r="I27" s="17">
        <f t="shared" si="2"/>
        <v>1194710</v>
      </c>
      <c r="J27">
        <v>144</v>
      </c>
    </row>
    <row r="28" spans="1:10" ht="12.75" customHeight="1" thickBot="1">
      <c r="A28" s="1" t="s">
        <v>10</v>
      </c>
      <c r="B28" s="1" t="s">
        <v>11</v>
      </c>
      <c r="C28" s="2">
        <v>69287.37</v>
      </c>
      <c r="D28">
        <v>10783</v>
      </c>
      <c r="E28">
        <v>840</v>
      </c>
      <c r="F28" s="17">
        <f t="shared" si="0"/>
        <v>11623</v>
      </c>
      <c r="G28" s="17">
        <f t="shared" si="1"/>
        <v>2135034</v>
      </c>
      <c r="H28" s="17">
        <f t="shared" si="3"/>
        <v>220080</v>
      </c>
      <c r="I28" s="17">
        <f t="shared" si="2"/>
        <v>2355114</v>
      </c>
      <c r="J28">
        <v>368</v>
      </c>
    </row>
    <row r="29" spans="1:10" ht="12.75" customHeight="1" thickBot="1">
      <c r="A29" s="1" t="s">
        <v>24</v>
      </c>
      <c r="B29" s="1" t="s">
        <v>25</v>
      </c>
      <c r="C29" s="2">
        <v>78503.850000000006</v>
      </c>
      <c r="D29">
        <v>10971</v>
      </c>
      <c r="E29">
        <v>0</v>
      </c>
      <c r="F29" s="17">
        <f>D29+E29</f>
        <v>10971</v>
      </c>
      <c r="G29" s="17">
        <f>D29*198</f>
        <v>2172258</v>
      </c>
      <c r="H29" s="17">
        <f>E29*262</f>
        <v>0</v>
      </c>
      <c r="I29" s="17">
        <f>G29+H29</f>
        <v>2172258</v>
      </c>
      <c r="J29">
        <v>61</v>
      </c>
    </row>
    <row r="30" spans="1:10" ht="12.75" customHeight="1" thickBot="1">
      <c r="A30" s="1" t="s">
        <v>38</v>
      </c>
      <c r="B30" s="1" t="s">
        <v>39</v>
      </c>
      <c r="C30" s="2">
        <v>39017.760000000002</v>
      </c>
      <c r="D30">
        <v>2801</v>
      </c>
      <c r="E30">
        <v>0</v>
      </c>
      <c r="F30" s="17">
        <f>D30+E30</f>
        <v>2801</v>
      </c>
      <c r="G30" s="17">
        <f>D30*198</f>
        <v>554598</v>
      </c>
      <c r="H30" s="17">
        <f>E30*262</f>
        <v>0</v>
      </c>
      <c r="I30" s="17">
        <f>G30+H30</f>
        <v>554598</v>
      </c>
      <c r="J30">
        <v>129</v>
      </c>
    </row>
    <row r="31" spans="1:10" ht="12.75" customHeight="1" thickBot="1">
      <c r="A31" s="1" t="s">
        <v>30</v>
      </c>
      <c r="B31" s="1" t="s">
        <v>31</v>
      </c>
      <c r="C31" s="2">
        <v>57472.58</v>
      </c>
      <c r="D31">
        <v>11729</v>
      </c>
      <c r="E31">
        <v>0</v>
      </c>
      <c r="F31" s="17">
        <f>D31+E31</f>
        <v>11729</v>
      </c>
      <c r="G31" s="17">
        <f>D31*198</f>
        <v>2322342</v>
      </c>
      <c r="H31" s="17">
        <f>E31*262</f>
        <v>0</v>
      </c>
      <c r="I31" s="17">
        <f>G31+H31</f>
        <v>2322342</v>
      </c>
      <c r="J31">
        <v>616</v>
      </c>
    </row>
    <row r="32" spans="1:10" ht="12.75" customHeight="1" thickBot="1">
      <c r="B32" s="45" t="s">
        <v>56</v>
      </c>
      <c r="C32" s="46">
        <f>SUM(C6:C31)</f>
        <v>1570070.4000000001</v>
      </c>
      <c r="D32" s="16">
        <f t="shared" ref="D32:I32" si="4">SUM(D6:D31)</f>
        <v>239947.5</v>
      </c>
      <c r="E32" s="21">
        <f t="shared" si="4"/>
        <v>7463</v>
      </c>
      <c r="F32" s="21">
        <f t="shared" si="4"/>
        <v>247410.5</v>
      </c>
      <c r="G32" s="21">
        <f t="shared" si="4"/>
        <v>47509605</v>
      </c>
      <c r="H32" s="21">
        <f t="shared" si="4"/>
        <v>1955306</v>
      </c>
      <c r="I32" s="21">
        <f t="shared" si="4"/>
        <v>49464911</v>
      </c>
      <c r="J32" s="25">
        <f>SUM(J6:J31)</f>
        <v>7984</v>
      </c>
    </row>
    <row r="33" spans="1:9" ht="12.75" customHeight="1">
      <c r="B33" s="9"/>
      <c r="C33" s="15"/>
      <c r="D33" s="14"/>
      <c r="F33" s="17"/>
      <c r="G33" s="17"/>
      <c r="H33" s="17"/>
      <c r="I33" s="17"/>
    </row>
    <row r="34" spans="1:9" ht="12.75" customHeight="1">
      <c r="D34" s="17"/>
      <c r="H34" s="17"/>
      <c r="I34" s="17"/>
    </row>
    <row r="37" spans="1:9" ht="12.75" customHeight="1">
      <c r="A37" s="19"/>
      <c r="B37" s="19"/>
      <c r="C37" s="13"/>
      <c r="G37" s="17"/>
      <c r="H37" s="17"/>
      <c r="I37" s="17"/>
    </row>
    <row r="38" spans="1:9" ht="12.75" customHeight="1">
      <c r="A38" s="19"/>
      <c r="B38" s="19"/>
      <c r="C38" s="13"/>
      <c r="F38" s="17"/>
      <c r="G38" s="17"/>
    </row>
    <row r="39" spans="1:9" ht="12.75" customHeight="1">
      <c r="C39" s="3"/>
      <c r="G39" s="17"/>
    </row>
    <row r="44" spans="1:9" ht="12.75" customHeight="1">
      <c r="G44" s="17"/>
    </row>
  </sheetData>
  <pageMargins left="0.5" right="0.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Software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Overall Summary</vt:lpstr>
      <vt:lpstr>Detailed Data</vt:lpstr>
      <vt:lpstr>'Detailed Data'!Print_Titles</vt:lpstr>
      <vt:lpstr>'Overall Summary'!Print_Titles</vt:lpstr>
    </vt:vector>
  </TitlesOfParts>
  <Company>Cognos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Towers</dc:creator>
  <cp:lastModifiedBy>Terry</cp:lastModifiedBy>
  <cp:lastPrinted>2010-09-20T16:50:40Z</cp:lastPrinted>
  <dcterms:created xsi:type="dcterms:W3CDTF">2010-09-03T15:29:10Z</dcterms:created>
  <dcterms:modified xsi:type="dcterms:W3CDTF">2010-10-30T16:33:04Z</dcterms:modified>
</cp:coreProperties>
</file>